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40" windowHeight="12570"/>
  </bookViews>
  <sheets>
    <sheet name="Mareking Kft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G8" i="1"/>
  <c r="G7" i="1"/>
  <c r="G6" i="1"/>
  <c r="G5" i="1"/>
  <c r="G4" i="1"/>
  <c r="G3" i="1"/>
  <c r="F7" i="1"/>
  <c r="F6" i="1"/>
  <c r="F5" i="1"/>
  <c r="F4" i="1"/>
  <c r="F3" i="1"/>
  <c r="D8" i="1"/>
  <c r="D7" i="1"/>
  <c r="D6" i="1"/>
  <c r="D5" i="1"/>
  <c r="D4" i="1"/>
  <c r="C7" i="1"/>
  <c r="C6" i="1"/>
  <c r="C5" i="1"/>
  <c r="C4" i="1"/>
  <c r="D3" i="1"/>
  <c r="B8" i="1"/>
  <c r="C8" i="1" l="1"/>
</calcChain>
</file>

<file path=xl/sharedStrings.xml><?xml version="1.0" encoding="utf-8"?>
<sst xmlns="http://schemas.openxmlformats.org/spreadsheetml/2006/main" count="16" uniqueCount="14">
  <si>
    <t>Dunaföldvár</t>
  </si>
  <si>
    <t>Bölcske</t>
  </si>
  <si>
    <t>Paks-Dunakömlőd</t>
  </si>
  <si>
    <t>Madocsa</t>
  </si>
  <si>
    <t>Összesen</t>
  </si>
  <si>
    <t>Vagyonértékelés
árajánlat
2020.05.27.</t>
  </si>
  <si>
    <t>bruttó (Ft)</t>
  </si>
  <si>
    <t>nettó (Ft)</t>
  </si>
  <si>
    <t>a vagyonértékelés "semmi mást" nem tartalmaz</t>
  </si>
  <si>
    <t>vagyonértékelés+ Független Könyvvizsgálói Tanúsítvány+Pótlási Terv</t>
  </si>
  <si>
    <t>Madocsai Kis-régiós
szennyvízrendszer
települései</t>
  </si>
  <si>
    <t>Tulajdoni
arány
%</t>
  </si>
  <si>
    <t>Mindösszesen</t>
  </si>
  <si>
    <t>Vagyonértékelés
árajánlat
2020.06.10. (2020.05.27.×40%)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</si>
</sst>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5" xfId="0" applyBorder="1"/>
    <xf numFmtId="0" fontId="0" fillId="0" borderId="1" xfId="0" applyBorder="1"/>
    <xf numFmtId="0" fontId="0" fillId="0" borderId="11" xfId="0" applyBorder="1"/>
    <xf numFmtId="0" fontId="0" fillId="0" borderId="10" xfId="0" applyBorder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0" fontId="0" fillId="0" borderId="7" xfId="0" applyNumberFormat="1" applyBorder="1"/>
    <xf numFmtId="0" fontId="1" fillId="0" borderId="11" xfId="0" applyFont="1" applyBorder="1" applyAlignment="1">
      <alignment horizontal="right" vertical="center" wrapText="1"/>
    </xf>
    <xf numFmtId="3" fontId="0" fillId="0" borderId="7" xfId="0" applyNumberFormat="1" applyBorder="1"/>
    <xf numFmtId="3" fontId="0" fillId="0" borderId="8" xfId="0" applyNumberFormat="1" applyBorder="1"/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10" fontId="3" fillId="0" borderId="7" xfId="0" applyNumberFormat="1" applyFont="1" applyFill="1" applyBorder="1"/>
    <xf numFmtId="3" fontId="2" fillId="3" borderId="7" xfId="0" applyNumberFormat="1" applyFont="1" applyFill="1" applyBorder="1"/>
    <xf numFmtId="3" fontId="2" fillId="3" borderId="8" xfId="0" applyNumberFormat="1" applyFont="1" applyFill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C7" sqref="C7"/>
    </sheetView>
  </sheetViews>
  <sheetFormatPr defaultRowHeight="15" x14ac:dyDescent="0.25"/>
  <cols>
    <col min="1" max="1" width="18.85546875" customWidth="1"/>
    <col min="2" max="2" width="8.85546875" bestFit="1" customWidth="1"/>
    <col min="3" max="4" width="28.85546875" customWidth="1"/>
    <col min="5" max="5" width="3.140625" customWidth="1"/>
    <col min="6" max="7" width="28.85546875" customWidth="1"/>
  </cols>
  <sheetData>
    <row r="1" spans="1:7" ht="43.15" customHeight="1" x14ac:dyDescent="0.25">
      <c r="A1" s="29" t="s">
        <v>10</v>
      </c>
      <c r="B1" s="29" t="s">
        <v>11</v>
      </c>
      <c r="C1" s="27" t="s">
        <v>5</v>
      </c>
      <c r="D1" s="28"/>
      <c r="E1" s="3"/>
      <c r="F1" s="31" t="s">
        <v>13</v>
      </c>
      <c r="G1" s="32"/>
    </row>
    <row r="2" spans="1:7" ht="15.75" thickBot="1" x14ac:dyDescent="0.3">
      <c r="A2" s="30"/>
      <c r="B2" s="30"/>
      <c r="C2" s="13" t="s">
        <v>7</v>
      </c>
      <c r="D2" s="14" t="s">
        <v>6</v>
      </c>
      <c r="E2" s="2"/>
      <c r="F2" s="12" t="s">
        <v>7</v>
      </c>
      <c r="G2" s="4" t="s">
        <v>6</v>
      </c>
    </row>
    <row r="3" spans="1:7" x14ac:dyDescent="0.25">
      <c r="A3" s="16" t="s">
        <v>12</v>
      </c>
      <c r="B3" s="13"/>
      <c r="C3" s="19">
        <v>2930000</v>
      </c>
      <c r="D3" s="20">
        <f>C3*1.27</f>
        <v>3721100</v>
      </c>
      <c r="E3" s="1"/>
      <c r="F3" s="19">
        <f>+C3*1.4</f>
        <v>4101999.9999999995</v>
      </c>
      <c r="G3" s="20">
        <f>F3*1.27</f>
        <v>5209539.9999999991</v>
      </c>
    </row>
    <row r="4" spans="1:7" x14ac:dyDescent="0.25">
      <c r="A4" s="10" t="s">
        <v>0</v>
      </c>
      <c r="B4" s="15">
        <v>0.54900000000000004</v>
      </c>
      <c r="C4" s="17">
        <f>$C$3*B4</f>
        <v>1608570.0000000002</v>
      </c>
      <c r="D4" s="18">
        <f>C4*1.27</f>
        <v>2042883.9000000004</v>
      </c>
      <c r="E4" s="6"/>
      <c r="F4" s="17">
        <f>$F$3*B4</f>
        <v>2251998</v>
      </c>
      <c r="G4" s="18">
        <f>F4*1.27</f>
        <v>2860037.46</v>
      </c>
    </row>
    <row r="5" spans="1:7" x14ac:dyDescent="0.25">
      <c r="A5" s="10" t="s">
        <v>1</v>
      </c>
      <c r="B5" s="15">
        <v>0.245</v>
      </c>
      <c r="C5" s="17">
        <f t="shared" ref="C5:C7" si="0">$C$3*B5</f>
        <v>717850</v>
      </c>
      <c r="D5" s="18">
        <f t="shared" ref="D5:D7" si="1">C5*1.27</f>
        <v>911669.5</v>
      </c>
      <c r="E5" s="6"/>
      <c r="F5" s="17">
        <f t="shared" ref="F5:F7" si="2">$F$3*B5</f>
        <v>1004989.9999999999</v>
      </c>
      <c r="G5" s="18">
        <f t="shared" ref="G5:G8" si="3">F5*1.27</f>
        <v>1276337.2999999998</v>
      </c>
    </row>
    <row r="6" spans="1:7" x14ac:dyDescent="0.25">
      <c r="A6" s="10" t="s">
        <v>2</v>
      </c>
      <c r="B6" s="15">
        <v>0.108</v>
      </c>
      <c r="C6" s="17">
        <f t="shared" si="0"/>
        <v>316440</v>
      </c>
      <c r="D6" s="18">
        <f t="shared" si="1"/>
        <v>401878.8</v>
      </c>
      <c r="E6" s="6"/>
      <c r="F6" s="17">
        <f t="shared" si="2"/>
        <v>443015.99999999994</v>
      </c>
      <c r="G6" s="18">
        <f t="shared" si="3"/>
        <v>562630.31999999995</v>
      </c>
    </row>
    <row r="7" spans="1:7" ht="14.45" x14ac:dyDescent="0.3">
      <c r="A7" s="10" t="s">
        <v>3</v>
      </c>
      <c r="B7" s="15">
        <v>9.8000000000000004E-2</v>
      </c>
      <c r="C7" s="17">
        <f t="shared" si="0"/>
        <v>287140</v>
      </c>
      <c r="D7" s="18">
        <f t="shared" si="1"/>
        <v>364667.8</v>
      </c>
      <c r="E7" s="6"/>
      <c r="F7" s="17">
        <f t="shared" si="2"/>
        <v>401995.99999999994</v>
      </c>
      <c r="G7" s="18">
        <f t="shared" si="3"/>
        <v>510534.91999999993</v>
      </c>
    </row>
    <row r="8" spans="1:7" x14ac:dyDescent="0.25">
      <c r="A8" s="21" t="s">
        <v>4</v>
      </c>
      <c r="B8" s="22">
        <f>SUM(B4:B7)</f>
        <v>1</v>
      </c>
      <c r="C8" s="25">
        <f>SUM(C4:C7)</f>
        <v>2930000</v>
      </c>
      <c r="D8" s="26">
        <f>SUM(D4:D7)</f>
        <v>3721100</v>
      </c>
      <c r="E8" s="6"/>
      <c r="F8" s="23">
        <f>SUM(F4:F7)</f>
        <v>4102000</v>
      </c>
      <c r="G8" s="24">
        <f t="shared" si="3"/>
        <v>5209540</v>
      </c>
    </row>
    <row r="9" spans="1:7" ht="14.45" x14ac:dyDescent="0.3">
      <c r="A9" s="10"/>
      <c r="B9" s="5"/>
      <c r="C9" s="5"/>
      <c r="D9" s="7"/>
      <c r="E9" s="6"/>
      <c r="F9" s="5"/>
      <c r="G9" s="7"/>
    </row>
    <row r="10" spans="1:7" ht="15.75" thickBot="1" x14ac:dyDescent="0.3">
      <c r="A10" s="11"/>
      <c r="B10" s="8"/>
      <c r="C10" s="33" t="s">
        <v>8</v>
      </c>
      <c r="D10" s="34"/>
      <c r="E10" s="9"/>
      <c r="F10" s="33" t="s">
        <v>9</v>
      </c>
      <c r="G10" s="34"/>
    </row>
  </sheetData>
  <mergeCells count="6">
    <mergeCell ref="C1:D1"/>
    <mergeCell ref="A1:A2"/>
    <mergeCell ref="F1:G1"/>
    <mergeCell ref="C10:D10"/>
    <mergeCell ref="F10:G10"/>
    <mergeCell ref="B1:B2"/>
  </mergeCells>
  <printOptions gridLines="1"/>
  <pageMargins left="0.35433070866141736" right="0.35433070866141736" top="1.1417322834645669" bottom="0.55118110236220474" header="0.43307086614173229" footer="0.23622047244094491"/>
  <pageSetup paperSize="9" scale="95" fitToHeight="0" orientation="landscape" r:id="rId1"/>
  <headerFooter>
    <oddHeader>&amp;C&amp;"-,Félkövér"&amp;10Madocsai KisRégiós Szennyvízelvezetési-és tisztítási rendszer Vagyonértékelés
ÁRAJÁNLAT
2020. június 10.&amp;R&amp;8&amp;P/&amp;N</oddHeader>
    <oddFooter>&amp;L&amp;8MAREKING Kft.&amp;R&amp;8&amp;F/&amp;A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Mareking Kft.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Laci</dc:creator>
  <cp:lastModifiedBy>IBI</cp:lastModifiedBy>
  <cp:lastPrinted>2020-06-10T18:19:24Z</cp:lastPrinted>
  <dcterms:created xsi:type="dcterms:W3CDTF">2020-06-10T17:52:11Z</dcterms:created>
  <dcterms:modified xsi:type="dcterms:W3CDTF">2020-07-06T09:36:16Z</dcterms:modified>
</cp:coreProperties>
</file>